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12120" windowHeight="9120"/>
  </bookViews>
  <sheets>
    <sheet name="Sheet1" sheetId="1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7" i="1"/>
  <c r="B57"/>
  <c r="C56"/>
  <c r="B56"/>
  <c r="C55"/>
  <c r="B55"/>
  <c r="C48"/>
  <c r="C47"/>
  <c r="C46"/>
  <c r="B48"/>
  <c r="B47"/>
  <c r="B46"/>
  <c r="C39"/>
  <c r="C38"/>
  <c r="C37"/>
  <c r="B39"/>
  <c r="B38"/>
  <c r="B37"/>
  <c r="C31"/>
  <c r="C30"/>
  <c r="C29"/>
  <c r="D22"/>
  <c r="D21"/>
  <c r="D20"/>
  <c r="B22"/>
  <c r="B21"/>
  <c r="B20"/>
  <c r="K17"/>
  <c r="J17"/>
  <c r="I17"/>
  <c r="H15"/>
  <c r="K15" s="1"/>
  <c r="G14"/>
  <c r="H14" s="1"/>
  <c r="G16"/>
  <c r="H16" s="1"/>
  <c r="G15"/>
  <c r="G13"/>
  <c r="H13" s="1"/>
  <c r="H5"/>
  <c r="H4"/>
  <c r="H3"/>
  <c r="G5"/>
  <c r="G4"/>
  <c r="I4" s="1"/>
  <c r="G3"/>
  <c r="F5"/>
  <c r="I5" s="1"/>
  <c r="F4"/>
  <c r="F3"/>
  <c r="I3" s="1"/>
  <c r="K14" l="1"/>
  <c r="J14"/>
  <c r="I14"/>
  <c r="K13"/>
  <c r="J13"/>
  <c r="I13"/>
  <c r="K16"/>
  <c r="J16"/>
  <c r="I16"/>
  <c r="I15"/>
  <c r="J15"/>
</calcChain>
</file>

<file path=xl/sharedStrings.xml><?xml version="1.0" encoding="utf-8"?>
<sst xmlns="http://schemas.openxmlformats.org/spreadsheetml/2006/main" count="71" uniqueCount="41">
  <si>
    <t>bench</t>
  </si>
  <si>
    <t>table</t>
  </si>
  <si>
    <t>desk</t>
  </si>
  <si>
    <t>annual sales (unit)</t>
  </si>
  <si>
    <t>direct materials cost per unit</t>
  </si>
  <si>
    <t>direct labour cost per unit</t>
  </si>
  <si>
    <t>DLH per unit</t>
  </si>
  <si>
    <t>TOTAL FIXED COSTS</t>
  </si>
  <si>
    <t>TOTAL VARIABLE COSTS</t>
  </si>
  <si>
    <t>UNITS PRODUCED</t>
  </si>
  <si>
    <t>PRODUCTION COST PER UNIT</t>
  </si>
  <si>
    <t>1 (a)</t>
  </si>
  <si>
    <t>(b)</t>
  </si>
  <si>
    <t>Activity Cost Pool</t>
  </si>
  <si>
    <t>Cost Driver</t>
  </si>
  <si>
    <t>Indirect costs in cost pool</t>
  </si>
  <si>
    <t>machine mantainance and depreciation</t>
  </si>
  <si>
    <t>engeneering and product repair</t>
  </si>
  <si>
    <t>material purchasing,receiving and handling</t>
  </si>
  <si>
    <t>miscelleneous manufacturing overhead</t>
  </si>
  <si>
    <t>machine hours (MH)</t>
  </si>
  <si>
    <t>engeneering hours (EH)</t>
  </si>
  <si>
    <t>number of material orders</t>
  </si>
  <si>
    <t>square feet of factory space</t>
  </si>
  <si>
    <t>predertimed overhead cost</t>
  </si>
  <si>
    <t>allocated overhead cost</t>
  </si>
  <si>
    <t>estimated cost driver activity</t>
  </si>
  <si>
    <t>production cost per unit</t>
  </si>
  <si>
    <t>units sold</t>
  </si>
  <si>
    <t xml:space="preserve">bench </t>
  </si>
  <si>
    <t>total overhead per unit</t>
  </si>
  <si>
    <t>job-order costing</t>
  </si>
  <si>
    <t>activity-based costing</t>
  </si>
  <si>
    <t>(d)</t>
  </si>
  <si>
    <t>125% of unit cost+ unit cost</t>
  </si>
  <si>
    <t>abc costing</t>
  </si>
  <si>
    <t>125%of unit cost+unit cost</t>
  </si>
  <si>
    <t>unit price</t>
  </si>
  <si>
    <t>e)</t>
  </si>
  <si>
    <t>f)</t>
  </si>
  <si>
    <t>c)</t>
  </si>
</sst>
</file>

<file path=xl/styles.xml><?xml version="1.0" encoding="utf-8"?>
<styleSheet xmlns="http://schemas.openxmlformats.org/spreadsheetml/2006/main">
  <numFmts count="2">
    <numFmt numFmtId="6" formatCode="&quot;$&quot;#,##0_);[Red]\(&quot;$&quot;#,##0\)"/>
    <numFmt numFmtId="8" formatCode="&quot;$&quot;#,##0.00_);[Red]\(&quot;$&quot;#,##0.00\)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6" fontId="0" fillId="0" borderId="0" xfId="0" applyNumberFormat="1"/>
    <xf numFmtId="8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6" fontId="2" fillId="0" borderId="0" xfId="0" applyNumberFormat="1" applyFont="1"/>
    <xf numFmtId="8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57"/>
  <sheetViews>
    <sheetView tabSelected="1" topLeftCell="A40" workbookViewId="0">
      <selection activeCell="A3" sqref="A3"/>
    </sheetView>
  </sheetViews>
  <sheetFormatPr defaultRowHeight="15"/>
  <cols>
    <col min="1" max="1" width="38.85546875" customWidth="1"/>
    <col min="2" max="2" width="25" customWidth="1"/>
    <col min="3" max="3" width="27" customWidth="1"/>
    <col min="4" max="4" width="24.140625" customWidth="1"/>
    <col min="5" max="5" width="13.7109375" customWidth="1"/>
    <col min="6" max="6" width="17.85546875" customWidth="1"/>
    <col min="7" max="7" width="26" customWidth="1"/>
    <col min="8" max="8" width="25.140625" customWidth="1"/>
    <col min="9" max="9" width="27.42578125" customWidth="1"/>
    <col min="10" max="11" width="15" bestFit="1" customWidth="1"/>
  </cols>
  <sheetData>
    <row r="1" spans="1:28" ht="15.75">
      <c r="A1" s="3" t="s">
        <v>11</v>
      </c>
      <c r="F1" s="4" t="s">
        <v>7</v>
      </c>
      <c r="G1" s="4" t="s">
        <v>8</v>
      </c>
      <c r="H1" s="4" t="s">
        <v>9</v>
      </c>
      <c r="I1" s="4" t="s">
        <v>10</v>
      </c>
      <c r="J1" s="4"/>
    </row>
    <row r="2" spans="1:28" ht="15.75">
      <c r="A2" s="4"/>
      <c r="B2" s="4" t="s">
        <v>3</v>
      </c>
      <c r="C2" s="4" t="s">
        <v>4</v>
      </c>
      <c r="D2" s="4" t="s">
        <v>5</v>
      </c>
      <c r="E2" s="4" t="s">
        <v>6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15.75">
      <c r="A3" s="4" t="s">
        <v>0</v>
      </c>
      <c r="B3" s="4">
        <v>4000</v>
      </c>
      <c r="C3" s="4">
        <v>45</v>
      </c>
      <c r="D3" s="4">
        <v>40</v>
      </c>
      <c r="E3" s="4">
        <v>2</v>
      </c>
      <c r="F3" s="4">
        <f>B3*C3</f>
        <v>180000</v>
      </c>
      <c r="G3" s="4">
        <f>B3*(D3*E3)</f>
        <v>320000</v>
      </c>
      <c r="H3" s="4">
        <f>B3</f>
        <v>4000</v>
      </c>
      <c r="I3" s="4">
        <f>(F3+G3)/H3</f>
        <v>125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15.75">
      <c r="A4" s="4" t="s">
        <v>1</v>
      </c>
      <c r="B4" s="4">
        <v>40000</v>
      </c>
      <c r="C4" s="4">
        <v>85</v>
      </c>
      <c r="D4" s="4">
        <v>20</v>
      </c>
      <c r="E4" s="4">
        <v>2</v>
      </c>
      <c r="F4" s="4">
        <f>B4*C4</f>
        <v>3400000</v>
      </c>
      <c r="G4" s="4">
        <f>B4*(D4*E4)</f>
        <v>1600000</v>
      </c>
      <c r="H4" s="4">
        <f>B4</f>
        <v>40000</v>
      </c>
      <c r="I4" s="4">
        <f>(F4+G4)/H4</f>
        <v>125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15.75">
      <c r="A5" s="4" t="s">
        <v>2</v>
      </c>
      <c r="B5" s="4">
        <v>80000</v>
      </c>
      <c r="C5" s="4">
        <v>25</v>
      </c>
      <c r="D5" s="4">
        <v>20</v>
      </c>
      <c r="E5" s="4">
        <v>1</v>
      </c>
      <c r="F5" s="4">
        <f>B5*C5</f>
        <v>2000000</v>
      </c>
      <c r="G5" s="4">
        <f>B5*(D5*E5)</f>
        <v>1600000</v>
      </c>
      <c r="H5" s="4">
        <f>B5</f>
        <v>80000</v>
      </c>
      <c r="I5" s="4">
        <f>(F5+G5)/H5</f>
        <v>45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5.7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15.7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15.7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15.75">
      <c r="A9" s="5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15.7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5.75">
      <c r="A11" s="4" t="s">
        <v>13</v>
      </c>
      <c r="B11" s="4" t="s">
        <v>14</v>
      </c>
      <c r="C11" s="4" t="s">
        <v>15</v>
      </c>
      <c r="D11" s="4"/>
      <c r="E11" s="4"/>
      <c r="F11" s="4"/>
      <c r="G11" s="4" t="s">
        <v>26</v>
      </c>
      <c r="H11" s="4" t="s">
        <v>24</v>
      </c>
      <c r="I11" s="4"/>
      <c r="J11" s="4" t="s">
        <v>25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15.75">
      <c r="A12" s="4"/>
      <c r="B12" s="4"/>
      <c r="C12" s="6"/>
      <c r="D12" s="4" t="s">
        <v>0</v>
      </c>
      <c r="E12" s="4" t="s">
        <v>1</v>
      </c>
      <c r="F12" s="4" t="s">
        <v>2</v>
      </c>
      <c r="G12" s="4"/>
      <c r="H12" s="4"/>
      <c r="I12" s="4" t="s">
        <v>0</v>
      </c>
      <c r="J12" s="4" t="s">
        <v>1</v>
      </c>
      <c r="K12" s="4" t="s">
        <v>2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5.75">
      <c r="A13" s="4" t="s">
        <v>16</v>
      </c>
      <c r="B13" s="4" t="s">
        <v>20</v>
      </c>
      <c r="C13" s="6">
        <v>3185000</v>
      </c>
      <c r="D13" s="4">
        <v>31584</v>
      </c>
      <c r="E13" s="4">
        <v>60536</v>
      </c>
      <c r="F13" s="4">
        <v>39480</v>
      </c>
      <c r="G13" s="7">
        <f>SUM(D13:F13)</f>
        <v>131600</v>
      </c>
      <c r="H13" s="7">
        <f>C13/G13</f>
        <v>24.202127659574469</v>
      </c>
      <c r="I13" s="7">
        <f>D13*H13</f>
        <v>764400</v>
      </c>
      <c r="J13" s="7">
        <f>E13*H13</f>
        <v>1465100</v>
      </c>
      <c r="K13" s="7">
        <f>F13*H13</f>
        <v>955500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5.75">
      <c r="A14" s="4" t="s">
        <v>17</v>
      </c>
      <c r="B14" s="4" t="s">
        <v>21</v>
      </c>
      <c r="C14" s="6">
        <v>1440000</v>
      </c>
      <c r="D14" s="4">
        <v>9464</v>
      </c>
      <c r="E14" s="4">
        <v>31960</v>
      </c>
      <c r="F14" s="4">
        <v>27040</v>
      </c>
      <c r="G14" s="7">
        <f>SUM(D14:F14)</f>
        <v>68464</v>
      </c>
      <c r="H14" s="7">
        <f>C14/G14</f>
        <v>21.032951624211265</v>
      </c>
      <c r="I14" s="7">
        <f>D14*H14</f>
        <v>199055.85417153541</v>
      </c>
      <c r="J14" s="7">
        <f>E14*H14</f>
        <v>672213.13390979206</v>
      </c>
      <c r="K14" s="7">
        <f>F14*H14</f>
        <v>568731.01191867259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5.75">
      <c r="A15" s="4" t="s">
        <v>18</v>
      </c>
      <c r="B15" s="4" t="s">
        <v>22</v>
      </c>
      <c r="C15" s="6">
        <v>1285000</v>
      </c>
      <c r="D15" s="4">
        <v>2812</v>
      </c>
      <c r="E15" s="4">
        <v>6660</v>
      </c>
      <c r="F15" s="4">
        <v>5328</v>
      </c>
      <c r="G15" s="7">
        <f>SUM(D15:F15)</f>
        <v>14800</v>
      </c>
      <c r="H15" s="7">
        <f>C15/G15</f>
        <v>86.824324324324323</v>
      </c>
      <c r="I15" s="7">
        <f>D15*H15</f>
        <v>244150</v>
      </c>
      <c r="J15" s="7">
        <f>E15*H15</f>
        <v>578250</v>
      </c>
      <c r="K15" s="7">
        <f>F15*H15</f>
        <v>462600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5.75">
      <c r="A16" s="4" t="s">
        <v>19</v>
      </c>
      <c r="B16" s="4" t="s">
        <v>23</v>
      </c>
      <c r="C16" s="6">
        <v>1146000</v>
      </c>
      <c r="D16" s="4">
        <v>2444</v>
      </c>
      <c r="E16" s="4">
        <v>43650</v>
      </c>
      <c r="F16" s="4">
        <v>19206</v>
      </c>
      <c r="G16" s="7">
        <f>SUM(D16:F16)</f>
        <v>65300</v>
      </c>
      <c r="H16" s="7">
        <f>C16/G16</f>
        <v>17.549770290964776</v>
      </c>
      <c r="I16" s="7">
        <f>D16*H16</f>
        <v>42891.638591117917</v>
      </c>
      <c r="J16" s="7">
        <f>E16*H16</f>
        <v>766047.47320061247</v>
      </c>
      <c r="K16" s="7">
        <f>F16*H16</f>
        <v>337060.88820826949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5.75">
      <c r="A17" s="4"/>
      <c r="B17" s="4"/>
      <c r="C17" s="4"/>
      <c r="D17" s="4"/>
      <c r="E17" s="4"/>
      <c r="F17" s="4"/>
      <c r="G17" s="4"/>
      <c r="H17" s="4"/>
      <c r="I17" s="7">
        <f>I13+I14+I15+I16</f>
        <v>1250497.4927626534</v>
      </c>
      <c r="J17" s="7">
        <f>J13+J14+J15+J16</f>
        <v>3481610.6071104044</v>
      </c>
      <c r="K17" s="7">
        <f>K13+K14+K15+K16</f>
        <v>2323891.900126942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5.7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5.75">
      <c r="A19" s="4"/>
      <c r="B19" s="4" t="s">
        <v>30</v>
      </c>
      <c r="C19" s="4" t="s">
        <v>28</v>
      </c>
      <c r="D19" s="4" t="s">
        <v>27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>
      <c r="A20" t="s">
        <v>0</v>
      </c>
      <c r="B20" s="2">
        <f>I17</f>
        <v>1250497.4927626534</v>
      </c>
      <c r="C20">
        <v>4000</v>
      </c>
      <c r="D20" s="2">
        <f>B20/C20</f>
        <v>312.62437319066333</v>
      </c>
    </row>
    <row r="21" spans="1:28">
      <c r="A21" t="s">
        <v>1</v>
      </c>
      <c r="B21" s="2">
        <f>J17</f>
        <v>3481610.6071104044</v>
      </c>
      <c r="C21">
        <v>40000</v>
      </c>
      <c r="D21" s="2">
        <f>B21/C21</f>
        <v>87.040265177760105</v>
      </c>
    </row>
    <row r="22" spans="1:28">
      <c r="A22" t="s">
        <v>2</v>
      </c>
      <c r="B22" s="2">
        <f>K17</f>
        <v>2323891.900126942</v>
      </c>
      <c r="C22">
        <v>80000</v>
      </c>
      <c r="D22" s="2">
        <f>B22/C22</f>
        <v>29.048648751586775</v>
      </c>
    </row>
    <row r="26" spans="1:28">
      <c r="A26" s="3" t="s">
        <v>40</v>
      </c>
    </row>
    <row r="27" spans="1:28">
      <c r="B27" t="s">
        <v>31</v>
      </c>
      <c r="C27" t="s">
        <v>32</v>
      </c>
    </row>
    <row r="28" spans="1:28">
      <c r="B28" t="s">
        <v>27</v>
      </c>
      <c r="C28" t="s">
        <v>27</v>
      </c>
    </row>
    <row r="29" spans="1:28">
      <c r="A29" t="s">
        <v>0</v>
      </c>
      <c r="B29" s="1">
        <v>125</v>
      </c>
      <c r="C29" s="2">
        <f>D20</f>
        <v>312.62437319066333</v>
      </c>
    </row>
    <row r="30" spans="1:28">
      <c r="A30" t="s">
        <v>1</v>
      </c>
      <c r="B30" s="1">
        <v>125</v>
      </c>
      <c r="C30" s="2">
        <f>D21</f>
        <v>87.040265177760105</v>
      </c>
    </row>
    <row r="31" spans="1:28">
      <c r="A31" t="s">
        <v>2</v>
      </c>
      <c r="B31" s="1">
        <v>45</v>
      </c>
      <c r="C31" s="2">
        <f>D22</f>
        <v>29.048648751586775</v>
      </c>
    </row>
    <row r="34" spans="1:3">
      <c r="A34" s="3" t="s">
        <v>33</v>
      </c>
    </row>
    <row r="35" spans="1:3">
      <c r="B35" t="s">
        <v>31</v>
      </c>
      <c r="C35" t="s">
        <v>37</v>
      </c>
    </row>
    <row r="36" spans="1:3">
      <c r="B36" t="s">
        <v>27</v>
      </c>
      <c r="C36" t="s">
        <v>34</v>
      </c>
    </row>
    <row r="37" spans="1:3">
      <c r="A37" t="s">
        <v>0</v>
      </c>
      <c r="B37" s="1">
        <f>B29</f>
        <v>125</v>
      </c>
      <c r="C37">
        <f>(125%*125)+125</f>
        <v>281.25</v>
      </c>
    </row>
    <row r="38" spans="1:3">
      <c r="A38" t="s">
        <v>1</v>
      </c>
      <c r="B38" s="1">
        <f>B30</f>
        <v>125</v>
      </c>
      <c r="C38">
        <f>(125%*125)+125</f>
        <v>281.25</v>
      </c>
    </row>
    <row r="39" spans="1:3">
      <c r="A39" t="s">
        <v>2</v>
      </c>
      <c r="B39" s="1">
        <f>B31</f>
        <v>45</v>
      </c>
      <c r="C39">
        <f>(125%*45)+45</f>
        <v>101.25</v>
      </c>
    </row>
    <row r="43" spans="1:3">
      <c r="A43" s="3" t="s">
        <v>38</v>
      </c>
    </row>
    <row r="44" spans="1:3">
      <c r="B44" t="s">
        <v>35</v>
      </c>
      <c r="C44" t="s">
        <v>37</v>
      </c>
    </row>
    <row r="45" spans="1:3">
      <c r="B45" t="s">
        <v>27</v>
      </c>
      <c r="C45" t="s">
        <v>36</v>
      </c>
    </row>
    <row r="46" spans="1:3">
      <c r="A46" t="s">
        <v>29</v>
      </c>
      <c r="B46" s="2">
        <f>C29</f>
        <v>312.62437319066333</v>
      </c>
      <c r="C46" s="2">
        <f>125%*B46+B46</f>
        <v>703.40483967899252</v>
      </c>
    </row>
    <row r="47" spans="1:3">
      <c r="A47" t="s">
        <v>1</v>
      </c>
      <c r="B47" s="2">
        <f>C30</f>
        <v>87.040265177760105</v>
      </c>
      <c r="C47" s="2">
        <f>125%*B47+B47</f>
        <v>195.84059664996022</v>
      </c>
    </row>
    <row r="48" spans="1:3">
      <c r="A48" t="s">
        <v>2</v>
      </c>
      <c r="B48" s="2">
        <f>C31</f>
        <v>29.048648751586775</v>
      </c>
      <c r="C48" s="2">
        <f>125%*B48+B48</f>
        <v>65.359459691070242</v>
      </c>
    </row>
    <row r="52" spans="1:3">
      <c r="A52" s="3" t="s">
        <v>39</v>
      </c>
    </row>
    <row r="53" spans="1:3">
      <c r="B53" t="s">
        <v>31</v>
      </c>
      <c r="C53" t="s">
        <v>35</v>
      </c>
    </row>
    <row r="54" spans="1:3">
      <c r="B54" t="s">
        <v>37</v>
      </c>
      <c r="C54" t="s">
        <v>37</v>
      </c>
    </row>
    <row r="55" spans="1:3">
      <c r="A55" t="s">
        <v>0</v>
      </c>
      <c r="B55">
        <f>C37</f>
        <v>281.25</v>
      </c>
      <c r="C55" s="2">
        <f>C46</f>
        <v>703.40483967899252</v>
      </c>
    </row>
    <row r="56" spans="1:3">
      <c r="A56" t="s">
        <v>1</v>
      </c>
      <c r="B56">
        <f>C38</f>
        <v>281.25</v>
      </c>
      <c r="C56" s="2">
        <f>C47</f>
        <v>195.84059664996022</v>
      </c>
    </row>
    <row r="57" spans="1:3">
      <c r="A57" t="s">
        <v>2</v>
      </c>
      <c r="B57">
        <f>C39</f>
        <v>101.25</v>
      </c>
      <c r="C57" s="2">
        <f>C48</f>
        <v>65.359459691070242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WINFRED</dc:creator>
  <cp:lastModifiedBy>FRANK</cp:lastModifiedBy>
  <dcterms:created xsi:type="dcterms:W3CDTF">2019-10-23T14:41:45Z</dcterms:created>
  <dcterms:modified xsi:type="dcterms:W3CDTF">2019-11-05T09:03:53Z</dcterms:modified>
</cp:coreProperties>
</file>